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675804" localSheetId="0">'0503738НП'!$B$40:$V$40</definedName>
    <definedName name="TR_30200313183_2367675805" localSheetId="0">'0503738НП'!$B$41:$V$41</definedName>
    <definedName name="TR_30200313202" localSheetId="0">'0503738НП'!$B$56:$V$56</definedName>
    <definedName name="TR_30200313221_2367675806" localSheetId="0">'0503738НП'!$B$44:$V$44</definedName>
    <definedName name="TR_30200313221_2367675807" localSheetId="0">'0503738НП'!$B$45:$V$45</definedName>
    <definedName name="TR_30200313240" localSheetId="0">'0503738НП'!$C$83:$N$92</definedName>
    <definedName name="TR_30200313250_2367675810" localSheetId="0">'0503738НП'!$B$24:$V$24</definedName>
    <definedName name="TR_30200313250_2367675811" localSheetId="0">'0503738НП'!$B$25:$V$25</definedName>
    <definedName name="TR_30200313269_2367675808" localSheetId="0">'0503738НП'!$B$48:$V$48</definedName>
    <definedName name="TR_30200313269_2367675809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 s="1"/>
  <c r="M55"/>
  <c r="T53"/>
  <c r="R53"/>
  <c r="R52" s="1"/>
  <c r="R51" s="1"/>
  <c r="Q53"/>
  <c r="Q52" s="1"/>
  <c r="O52"/>
  <c r="N52"/>
  <c r="M52"/>
  <c r="L52"/>
  <c r="L51" s="1"/>
  <c r="L38" s="1"/>
  <c r="L37" s="1"/>
  <c r="I52"/>
  <c r="I51" s="1"/>
  <c r="O51"/>
  <c r="N51"/>
  <c r="M51"/>
  <c r="T49"/>
  <c r="R49"/>
  <c r="Q49"/>
  <c r="T48"/>
  <c r="R48"/>
  <c r="R47" s="1"/>
  <c r="Q48"/>
  <c r="Q47"/>
  <c r="O47"/>
  <c r="N47"/>
  <c r="M47"/>
  <c r="L47"/>
  <c r="I47"/>
  <c r="T45"/>
  <c r="R45"/>
  <c r="Q45"/>
  <c r="Q43" s="1"/>
  <c r="T44"/>
  <c r="R44"/>
  <c r="Q44"/>
  <c r="R43"/>
  <c r="O43"/>
  <c r="N43"/>
  <c r="M43"/>
  <c r="L43"/>
  <c r="I43"/>
  <c r="T41"/>
  <c r="R41"/>
  <c r="Q41"/>
  <c r="T40"/>
  <c r="R40"/>
  <c r="Q40"/>
  <c r="Q39"/>
  <c r="O39"/>
  <c r="N39"/>
  <c r="N38" s="1"/>
  <c r="N37" s="1"/>
  <c r="M39"/>
  <c r="M38" s="1"/>
  <c r="M37" s="1"/>
  <c r="L39"/>
  <c r="I39"/>
  <c r="I38" s="1"/>
  <c r="I37" s="1"/>
  <c r="O38"/>
  <c r="O37" s="1"/>
  <c r="P37"/>
  <c r="T28"/>
  <c r="R27"/>
  <c r="Q27"/>
  <c r="P27"/>
  <c r="O27"/>
  <c r="N27"/>
  <c r="M27"/>
  <c r="L27"/>
  <c r="K27"/>
  <c r="J27"/>
  <c r="I27"/>
  <c r="T25"/>
  <c r="R25"/>
  <c r="Q25"/>
  <c r="T24"/>
  <c r="R24"/>
  <c r="Q24"/>
  <c r="R23"/>
  <c r="Q23"/>
  <c r="P23"/>
  <c r="P66" s="1"/>
  <c r="O23"/>
  <c r="N23"/>
  <c r="M23"/>
  <c r="M66" s="1"/>
  <c r="L23"/>
  <c r="L66" s="1"/>
  <c r="I23"/>
  <c r="I66" s="1"/>
  <c r="O66" l="1"/>
  <c r="R38"/>
  <c r="R37" s="1"/>
  <c r="R66" s="1"/>
  <c r="N66"/>
  <c r="Q51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<sst xmlns="http://schemas.openxmlformats.org/spreadsheetml/2006/main" count="287" uniqueCount="148">
  <si>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</si>
  <si>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</si>
  <si>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</si>
  <si>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</si>
  <si>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</si>
  <si>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</si>
  <si>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</si>
  <si>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</si>
  <si>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</si>
  <si>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</si>
  <si>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</si>
  <si>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</si>
  <si>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</si>
  <si>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</si>
  <si>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</si>
  <si>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</si>
  <si>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</si>
  <si>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</si>
  <si>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</si>
  <si>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</si>
  <si>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</si>
  <si>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</si>
  <si>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</si>
  <si>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</si>
  <si>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</si>
  <si>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</si>
  <si>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</si>
  <si>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</si>
  <si>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</si>
  <si>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</si>
  <si>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</si>
  <si>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</si>
  <si>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</si>
  <si>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</si>
  <si>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</si>
  <si>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</si>
  <si>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</si>
  <si>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</si>
  <si>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</si>
  <si>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</si>
  <si>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</si>
  <si>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</si>
  <si>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</si>
  <si>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</si>
  <si>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</si>
  <si>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</si>
  <si>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</si>
  <si>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</si>
  <si>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</si>
  <si>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</si>
  <si>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</si>
  <si>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</si>
  <si>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</si>
  <si>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</si>
  <si>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</si>
  <si>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</si>
  <si>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</si>
  <si>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</si>
  <si>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</si>
  <si>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</si>
  <si>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</si>
  <si>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</si>
  <si>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</si>
  <si>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</si>
  <si>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</si>
  <si>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</si>
  <si>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</si>
  <si>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</si>
  <si>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</si>
  <si>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</si>
  <si>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</si>
  <si>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</si>
  <si>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</si>
  <si>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</si>
  <si>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</si>
  <si>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</si>
  <si>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</si>
  <si>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</si>
  <si>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</si>
  <si>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</si>
  <si>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</si>
  <si>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</si>
  <si>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</si>
  <si>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</si>
  <si>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</si>
  <si>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</si>
  <si>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</si>
  <si>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</si>
  <si>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</si>
  <si>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</si>
  <si>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</si>
  <si>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</si>
  <si>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</si>
  <si>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</si>
  <si>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</si>
  <si>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</si>
  <si>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</si>
  <si>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</si>
  <si>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</si>
  <si>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</si>
  <si>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</si>
  <si>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</si>
  <si>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</si>
  <si>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</si>
  <si>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</si>
  <si>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</si>
  <si>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</si>
  <si>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</si>
  <si>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</si>
  <si>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</si>
  <si>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</si>
  <si>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</si>
  <si>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</si>
  <si>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</si>
  <si>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</si>
  <si>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</si>
  <si>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Фефелова И.А.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</si>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</sst>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83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>
      <alignment horizontal="center" vertical="center"/>
    </xf>
    <xf numFmtId="49" fontId="7" fillId="2" borderId="13" xfId="1" applyNumberFormat="1" applyFont="1" applyFill="1" applyBorder="1" applyAlignment="1">
      <alignment horizontal="center" vertical="center" wrapText="1"/>
    </xf>
    <xf numFmtId="49" fontId="7" fillId="2" borderId="14" xfId="1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49" fontId="7" fillId="2" borderId="14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2" fillId="2" borderId="12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/>
    <xf numFmtId="49" fontId="2" fillId="2" borderId="15" xfId="1" applyNumberFormat="1" applyFont="1" applyFill="1" applyBorder="1" applyAlignment="1">
      <alignment horizontal="center" vertical="center"/>
    </xf>
    <xf numFmtId="49" fontId="7" fillId="2" borderId="16" xfId="1" applyNumberFormat="1" applyFont="1" applyFill="1" applyBorder="1" applyAlignment="1">
      <alignment horizontal="center" vertical="center" wrapText="1"/>
    </xf>
    <xf numFmtId="49" fontId="7" fillId="2" borderId="0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7" xfId="1" applyNumberFormat="1" applyFont="1" applyFill="1" applyBorder="1" applyAlignment="1">
      <alignment horizontal="center"/>
    </xf>
    <xf numFmtId="49" fontId="7" fillId="2" borderId="18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16" xfId="1" applyNumberFormat="1" applyFont="1" applyFill="1" applyBorder="1" applyAlignment="1">
      <alignment horizontal="center" vertical="center"/>
    </xf>
    <xf numFmtId="49" fontId="2" fillId="2" borderId="15" xfId="1" applyNumberFormat="1" applyFont="1" applyFill="1" applyBorder="1" applyAlignment="1">
      <alignment horizontal="center" vertical="center" wrapText="1"/>
    </xf>
    <xf numFmtId="49" fontId="2" fillId="2" borderId="19" xfId="1" applyNumberFormat="1" applyFont="1" applyFill="1" applyBorder="1" applyAlignment="1">
      <alignment horizontal="center" vertical="center"/>
    </xf>
    <xf numFmtId="49" fontId="7" fillId="2" borderId="20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49" fontId="7" fillId="2" borderId="21" xfId="1" applyNumberFormat="1" applyFont="1" applyFill="1" applyBorder="1" applyAlignment="1">
      <alignment horizontal="center" vertical="center" wrapText="1"/>
    </xf>
    <xf numFmtId="49" fontId="2" fillId="2" borderId="19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22" xfId="1" applyNumberFormat="1" applyFont="1" applyFill="1" applyBorder="1" applyAlignment="1">
      <alignment horizontal="center" vertical="center"/>
    </xf>
    <xf numFmtId="49" fontId="7" fillId="2" borderId="23" xfId="1" applyNumberFormat="1" applyFont="1" applyFill="1" applyBorder="1" applyAlignment="1">
      <alignment horizontal="center" vertical="center"/>
    </xf>
    <xf numFmtId="49" fontId="7" fillId="2" borderId="24" xfId="1" applyNumberFormat="1" applyFont="1" applyFill="1" applyBorder="1" applyAlignment="1">
      <alignment horizontal="center" vertic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14" xfId="1" applyNumberFormat="1" applyFont="1" applyFill="1" applyBorder="1" applyAlignment="1">
      <alignment horizontal="center" vertical="center"/>
    </xf>
    <xf numFmtId="49" fontId="7" fillId="2" borderId="13" xfId="1" applyNumberFormat="1" applyFont="1" applyFill="1" applyBorder="1" applyAlignment="1">
      <alignment horizontal="center" vertical="center"/>
    </xf>
    <xf numFmtId="49" fontId="7" fillId="2" borderId="25" xfId="1" applyNumberFormat="1" applyFont="1" applyFill="1" applyBorder="1" applyAlignment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>
      <alignment horizontal="center"/>
      <protection locked="0"/>
    </xf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>
      <alignment horizontal="center"/>
    </xf>
    <xf numFmtId="49" fontId="7" fillId="3" borderId="37" xfId="1" applyNumberFormat="1" applyFont="1" applyFill="1" applyBorder="1" applyAlignment="1" applyProtection="1">
      <alignment horizontal="center"/>
    </xf>
    <xf numFmtId="164" fontId="7" fillId="3" borderId="20" xfId="1" applyNumberFormat="1" applyFont="1" applyFill="1" applyBorder="1" applyAlignment="1" applyProtection="1">
      <alignment horizontal="right"/>
    </xf>
    <xf numFmtId="164" fontId="7" fillId="3" borderId="6" xfId="1" applyNumberFormat="1" applyFont="1" applyFill="1" applyBorder="1" applyAlignment="1" applyProtection="1">
      <alignment horizontal="right"/>
    </xf>
    <xf numFmtId="164" fontId="7" fillId="3" borderId="21" xfId="1" applyNumberFormat="1" applyFont="1" applyFill="1" applyBorder="1" applyAlignment="1" applyProtection="1">
      <alignment horizontal="right"/>
    </xf>
    <xf numFmtId="164" fontId="7" fillId="3" borderId="21" xfId="1" applyNumberFormat="1" applyFont="1" applyFill="1" applyBorder="1" applyAlignment="1" applyProtection="1">
      <alignment horizontal="right"/>
    </xf>
    <xf numFmtId="164" fontId="7" fillId="3" borderId="20" xfId="1" applyNumberFormat="1" applyFont="1" applyFill="1" applyBorder="1" applyAlignment="1" applyProtection="1">
      <alignment horizontal="right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49" fontId="7" fillId="2" borderId="33" xfId="1" applyNumberFormat="1" applyFont="1" applyFill="1" applyBorder="1" applyAlignment="1" applyProtection="1">
      <alignment horizontal="left" wrapText="1" indent="1"/>
      <protection locked="0"/>
    </xf>
    <xf numFmtId="164" fontId="7" fillId="2" borderId="17" xfId="1" applyNumberFormat="1" applyFont="1" applyFill="1" applyBorder="1" applyAlignment="1" applyProtection="1">
      <alignment horizontal="right"/>
      <protection locked="0"/>
    </xf>
    <xf numFmtId="164" fontId="7" fillId="2" borderId="7" xfId="1" applyNumberFormat="1" applyFont="1" applyFill="1" applyBorder="1" applyAlignment="1" applyProtection="1">
      <alignment horizontal="right"/>
      <protection locked="0"/>
    </xf>
    <xf numFmtId="164" fontId="7" fillId="2" borderId="18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>
      <alignment horizontal="center"/>
      <protection locked="0"/>
    </xf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17" xfId="1" applyNumberFormat="1" applyFont="1" applyFill="1" applyBorder="1" applyAlignment="1" applyProtection="1">
      <alignment horizontal="right"/>
      <protection locked="0"/>
    </xf>
    <xf numFmtId="164" fontId="7" fillId="3" borderId="7" xfId="1" applyNumberFormat="1" applyFont="1" applyFill="1" applyBorder="1" applyAlignment="1" applyProtection="1">
      <alignment horizontal="right"/>
      <protection locked="0"/>
    </xf>
    <xf numFmtId="164" fontId="7" fillId="3" borderId="18" xfId="1" applyNumberFormat="1" applyFont="1" applyFill="1" applyBorder="1" applyAlignment="1" applyProtection="1">
      <alignment horizontal="right"/>
      <protection locked="0"/>
    </xf>
    <xf numFmtId="164" fontId="7" fillId="3" borderId="42" xfId="1" applyNumberFormat="1" applyFont="1" applyFill="1" applyBorder="1" applyAlignment="1" applyProtection="1">
      <alignment horizontal="right"/>
      <protection locked="0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center"/>
    </xf>
    <xf numFmtId="164" fontId="7" fillId="2" borderId="48" xfId="1" applyNumberFormat="1" applyFont="1" applyFill="1" applyBorder="1" applyAlignment="1" applyProtection="1">
      <alignment horizontal="center"/>
    </xf>
    <xf numFmtId="164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50" xfId="1" applyNumberFormat="1" applyFont="1" applyFill="1" applyBorder="1" applyAlignment="1" applyProtection="1">
      <alignment horizontal="center"/>
    </xf>
    <xf numFmtId="49" fontId="7" fillId="2" borderId="52" xfId="1" applyNumberFormat="1" applyFont="1" applyFill="1" applyBorder="1" applyAlignment="1" applyProtection="1">
      <alignment horizontal="left" wrapText="1" indent="1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50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>
      <alignment horizontal="center"/>
    </xf>
    <xf numFmtId="0" fontId="2" fillId="2" borderId="0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/>
    <xf numFmtId="0" fontId="2" fillId="2" borderId="9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0" fillId="2" borderId="54" xfId="1" applyFont="1" applyFill="1" applyBorder="1" applyAlignment="1">
      <alignment horizontal="left" vertical="center" indent="2"/>
    </xf>
    <xf numFmtId="0" fontId="10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1" fillId="2" borderId="0" xfId="3" applyFont="1" applyFill="1" applyBorder="1" applyAlignment="1">
      <alignment horizontal="center"/>
    </xf>
    <xf numFmtId="49" fontId="11" fillId="3" borderId="56" xfId="3" applyNumberFormat="1" applyFont="1" applyFill="1" applyBorder="1" applyAlignment="1">
      <alignment horizontal="right" indent="1"/>
    </xf>
    <xf numFmtId="49" fontId="11" fillId="3" borderId="57" xfId="3" applyNumberFormat="1" applyFont="1" applyFill="1" applyBorder="1" applyAlignment="1">
      <alignment horizontal="right" indent="1"/>
    </xf>
    <xf numFmtId="49" fontId="9" fillId="3" borderId="57" xfId="3" applyNumberFormat="1" applyFont="1" applyFill="1" applyBorder="1" applyAlignment="1">
      <alignment horizontal="left" indent="1"/>
    </xf>
    <xf numFmtId="49" fontId="9" fillId="3" borderId="58" xfId="3" applyNumberFormat="1" applyFont="1" applyFill="1" applyBorder="1" applyAlignment="1">
      <alignment horizontal="left" indent="1"/>
    </xf>
    <xf numFmtId="49" fontId="11" fillId="3" borderId="59" xfId="3" applyNumberFormat="1" applyFont="1" applyFill="1" applyBorder="1" applyAlignment="1">
      <alignment horizontal="right" indent="1"/>
    </xf>
    <xf numFmtId="49" fontId="11" fillId="3" borderId="0" xfId="3" applyNumberFormat="1" applyFont="1" applyFill="1" applyBorder="1" applyAlignment="1">
      <alignment horizontal="right" indent="1"/>
    </xf>
    <xf numFmtId="14" fontId="9" fillId="3" borderId="0" xfId="3" applyNumberFormat="1" applyFont="1" applyFill="1" applyBorder="1" applyAlignment="1">
      <alignment horizontal="left" indent="1"/>
    </xf>
    <xf numFmtId="14" fontId="9" fillId="3" borderId="60" xfId="3" applyNumberFormat="1" applyFont="1" applyFill="1" applyBorder="1" applyAlignment="1">
      <alignment horizontal="left" indent="1"/>
    </xf>
    <xf numFmtId="49" fontId="9" fillId="3" borderId="0" xfId="3" applyNumberFormat="1" applyFont="1" applyFill="1" applyBorder="1" applyAlignment="1">
      <alignment horizontal="left" indent="1"/>
    </xf>
    <xf numFmtId="49" fontId="9" fillId="3" borderId="60" xfId="3" applyNumberFormat="1" applyFont="1" applyFill="1" applyBorder="1" applyAlignment="1">
      <alignment horizontal="left" indent="1"/>
    </xf>
    <xf numFmtId="49" fontId="11" fillId="3" borderId="61" xfId="3" applyNumberFormat="1" applyFont="1" applyFill="1" applyBorder="1" applyAlignment="1">
      <alignment horizontal="right" indent="1"/>
    </xf>
    <xf numFmtId="49" fontId="11" fillId="3" borderId="62" xfId="3" applyNumberFormat="1" applyFont="1" applyFill="1" applyBorder="1" applyAlignment="1">
      <alignment horizontal="right" indent="1"/>
    </xf>
    <xf numFmtId="49" fontId="9" fillId="3" borderId="62" xfId="3" applyNumberFormat="1" applyFont="1" applyFill="1" applyBorder="1" applyAlignment="1">
      <alignment horizontal="left" wrapText="1" indent="1"/>
    </xf>
    <xf numFmtId="49" fontId="9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1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>
      <alignment horizontal="center"/>
    </xf>
    <xf numFmtId="0" fontId="2" fillId="0" borderId="0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1" workbookViewId="0">
      <selection activeCell="D65" sqref="D65:H6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1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36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18"/>
      <c r="I14" s="18"/>
      <c r="J14" s="18"/>
      <c r="K14" s="18"/>
      <c r="L14" s="18"/>
      <c r="M14" s="18"/>
      <c r="N14" s="18"/>
      <c r="O14" s="18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SUM(I24:I26)</f>
        <v>298834.86</v>
      </c>
      <c r="J23" s="94"/>
      <c r="K23" s="95"/>
      <c r="L23" s="96">
        <f t="shared" ref="L23:R23" si="0">SUM(L24:L26)</f>
        <v>0</v>
      </c>
      <c r="M23" s="97">
        <f t="shared" si="0"/>
        <v>298833.95</v>
      </c>
      <c r="N23" s="98">
        <f t="shared" si="0"/>
        <v>0</v>
      </c>
      <c r="O23" s="97">
        <f t="shared" si="0"/>
        <v>298833.59999999998</v>
      </c>
      <c r="P23" s="97">
        <f t="shared" si="0"/>
        <v>298833.59999999998</v>
      </c>
      <c r="Q23" s="97">
        <f t="shared" si="0"/>
        <v>0.35000000000582077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 t="s">
        <v>81</v>
      </c>
      <c r="F24" s="103" t="s">
        <v>82</v>
      </c>
      <c r="G24" s="103" t="s">
        <v>83</v>
      </c>
      <c r="H24" s="104" t="s">
        <v>84</v>
      </c>
      <c r="I24" s="105">
        <v>229519.22</v>
      </c>
      <c r="J24" s="106"/>
      <c r="K24" s="107"/>
      <c r="L24" s="108">
        <v>0</v>
      </c>
      <c r="M24" s="108">
        <v>229519.22</v>
      </c>
      <c r="N24" s="109">
        <v>0</v>
      </c>
      <c r="O24" s="110">
        <v>229518.87</v>
      </c>
      <c r="P24" s="108">
        <v>229518.87</v>
      </c>
      <c r="Q24" s="111">
        <f>M24-P24</f>
        <v>0.35000000000582077</v>
      </c>
      <c r="R24" s="112">
        <f>O24-P24</f>
        <v>0</v>
      </c>
      <c r="S24" s="76" t="s">
        <v>85</v>
      </c>
      <c r="T24" s="113" t="str">
        <f>D24&amp;IF(E24="","0000",E24)&amp;IF(F24="","000",F24)&amp;IF(G24="","0000000",G24)&amp;IF(H24="","000",H24)</f>
        <v>0702022EВ51790111</v>
      </c>
      <c r="U24" s="113"/>
      <c r="V24" s="87"/>
    </row>
    <row r="25" spans="2:22" ht="57">
      <c r="B25" s="100" t="s">
        <v>86</v>
      </c>
      <c r="C25" s="101" t="s">
        <v>76</v>
      </c>
      <c r="D25" s="102"/>
      <c r="E25" s="103" t="s">
        <v>81</v>
      </c>
      <c r="F25" s="103" t="s">
        <v>82</v>
      </c>
      <c r="G25" s="103" t="s">
        <v>83</v>
      </c>
      <c r="H25" s="104" t="s">
        <v>87</v>
      </c>
      <c r="I25" s="105">
        <v>69315.64</v>
      </c>
      <c r="J25" s="106"/>
      <c r="K25" s="107"/>
      <c r="L25" s="108">
        <v>0</v>
      </c>
      <c r="M25" s="108">
        <v>69314.73</v>
      </c>
      <c r="N25" s="109">
        <v>0</v>
      </c>
      <c r="O25" s="110">
        <v>69314.73</v>
      </c>
      <c r="P25" s="108">
        <v>69314.73</v>
      </c>
      <c r="Q25" s="111">
        <f>M25-P25</f>
        <v>0</v>
      </c>
      <c r="R25" s="112">
        <f>O25-P25</f>
        <v>0</v>
      </c>
      <c r="S25" s="76" t="s">
        <v>85</v>
      </c>
      <c r="T25" s="113" t="str">
        <f>D25&amp;IF(E25="","0000",E25)&amp;IF(F25="","000",F25)&amp;IF(G25="","0000000",G25)&amp;IF(H25="","000",H25)</f>
        <v>0702022EВ51790119</v>
      </c>
      <c r="U25" s="113"/>
      <c r="V25" s="87"/>
    </row>
    <row r="26" spans="2:22" ht="8.25" hidden="1" customHeight="1">
      <c r="B26" s="114"/>
      <c r="C26" s="115"/>
      <c r="D26" s="102"/>
      <c r="E26" s="116"/>
      <c r="F26" s="116"/>
      <c r="G26" s="116"/>
      <c r="H26" s="117"/>
      <c r="I26" s="118"/>
      <c r="J26" s="119"/>
      <c r="K26" s="120"/>
      <c r="L26" s="121"/>
      <c r="M26" s="122"/>
      <c r="N26" s="123"/>
      <c r="O26" s="122"/>
      <c r="P26" s="121"/>
      <c r="Q26" s="122"/>
      <c r="R26" s="124"/>
      <c r="S26" s="87"/>
      <c r="T26" s="87"/>
      <c r="U26" s="87"/>
      <c r="V26" s="87"/>
    </row>
    <row r="27" spans="2:22" ht="68.25">
      <c r="B27" s="125" t="s">
        <v>88</v>
      </c>
      <c r="C27" s="126" t="s">
        <v>89</v>
      </c>
      <c r="D27" s="127" t="s">
        <v>77</v>
      </c>
      <c r="E27" s="128"/>
      <c r="F27" s="128"/>
      <c r="G27" s="128"/>
      <c r="H27" s="129"/>
      <c r="I27" s="130">
        <f t="shared" ref="I27:R27" si="1">SUM(I28:I29)</f>
        <v>0</v>
      </c>
      <c r="J27" s="131">
        <f t="shared" si="1"/>
        <v>0</v>
      </c>
      <c r="K27" s="132">
        <f t="shared" si="1"/>
        <v>0</v>
      </c>
      <c r="L27" s="133">
        <f t="shared" si="1"/>
        <v>0</v>
      </c>
      <c r="M27" s="134">
        <f t="shared" si="1"/>
        <v>0</v>
      </c>
      <c r="N27" s="135">
        <f t="shared" si="1"/>
        <v>0</v>
      </c>
      <c r="O27" s="134">
        <f t="shared" si="1"/>
        <v>0</v>
      </c>
      <c r="P27" s="134">
        <f t="shared" si="1"/>
        <v>0</v>
      </c>
      <c r="Q27" s="134">
        <f t="shared" si="1"/>
        <v>0</v>
      </c>
      <c r="R27" s="136">
        <f t="shared" si="1"/>
        <v>0</v>
      </c>
      <c r="S27" s="87"/>
      <c r="T27" s="87"/>
      <c r="U27" s="87"/>
      <c r="V27" s="87"/>
    </row>
    <row r="28" spans="2:22">
      <c r="B28" s="137"/>
      <c r="C28" s="138" t="s">
        <v>89</v>
      </c>
      <c r="D28" s="139"/>
      <c r="E28" s="140"/>
      <c r="F28" s="140"/>
      <c r="G28" s="140"/>
      <c r="H28" s="141"/>
      <c r="I28" s="142"/>
      <c r="J28" s="143"/>
      <c r="K28" s="144"/>
      <c r="L28" s="145"/>
      <c r="M28" s="145"/>
      <c r="N28" s="146"/>
      <c r="O28" s="147"/>
      <c r="P28" s="145"/>
      <c r="Q28" s="147"/>
      <c r="R28" s="148"/>
      <c r="S28" s="149"/>
      <c r="T28" s="150" t="str">
        <f>D28&amp;IF(E28="","0000",E28)&amp;IF(F28="","000",F28)&amp;IF(G28="","0000000",G28)&amp;IF(H28="","000",H28)</f>
        <v>00000000000000000</v>
      </c>
      <c r="U28" s="150"/>
      <c r="V28" s="151"/>
    </row>
    <row r="29" spans="2:22" ht="0.75" customHeight="1" thickBot="1">
      <c r="B29" s="114"/>
      <c r="C29" s="152"/>
      <c r="D29" s="153"/>
      <c r="E29" s="154"/>
      <c r="F29" s="154"/>
      <c r="G29" s="154"/>
      <c r="H29" s="155"/>
      <c r="I29" s="156"/>
      <c r="J29" s="157"/>
      <c r="K29" s="158"/>
      <c r="L29" s="159"/>
      <c r="M29" s="160"/>
      <c r="N29" s="161"/>
      <c r="O29" s="160"/>
      <c r="P29" s="159"/>
      <c r="Q29" s="160"/>
      <c r="R29" s="162"/>
      <c r="S29" s="87"/>
      <c r="T29" s="87"/>
      <c r="U29" s="87"/>
      <c r="V29" s="87"/>
    </row>
    <row r="30" spans="2:22"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5"/>
      <c r="N30" s="165"/>
      <c r="O30" s="165"/>
      <c r="P30" s="165"/>
      <c r="Q30" s="165"/>
      <c r="R30" s="165" t="s">
        <v>90</v>
      </c>
      <c r="S30" s="87"/>
      <c r="T30" s="87"/>
      <c r="U30" s="87"/>
      <c r="V30" s="87"/>
    </row>
    <row r="31" spans="2:22" ht="15" customHeight="1">
      <c r="B31" s="166" t="s">
        <v>51</v>
      </c>
      <c r="C31" s="167" t="s">
        <v>52</v>
      </c>
      <c r="D31" s="168" t="s">
        <v>53</v>
      </c>
      <c r="E31" s="169"/>
      <c r="F31" s="169"/>
      <c r="G31" s="169"/>
      <c r="H31" s="170"/>
      <c r="I31" s="168" t="s">
        <v>91</v>
      </c>
      <c r="J31" s="169"/>
      <c r="K31" s="170"/>
      <c r="L31" s="171" t="s">
        <v>55</v>
      </c>
      <c r="M31" s="172"/>
      <c r="N31" s="172"/>
      <c r="O31" s="166"/>
      <c r="P31" s="173" t="s">
        <v>56</v>
      </c>
      <c r="Q31" s="171" t="s">
        <v>57</v>
      </c>
      <c r="R31" s="172"/>
      <c r="S31" s="87"/>
      <c r="T31" s="87"/>
      <c r="U31" s="87"/>
      <c r="V31" s="87"/>
    </row>
    <row r="32" spans="2:22">
      <c r="B32" s="174"/>
      <c r="C32" s="175"/>
      <c r="D32" s="176"/>
      <c r="E32" s="177"/>
      <c r="F32" s="177"/>
      <c r="G32" s="177"/>
      <c r="H32" s="178"/>
      <c r="I32" s="176"/>
      <c r="J32" s="177"/>
      <c r="K32" s="178"/>
      <c r="L32" s="168" t="s">
        <v>59</v>
      </c>
      <c r="M32" s="127" t="s">
        <v>60</v>
      </c>
      <c r="N32" s="129"/>
      <c r="O32" s="170" t="s">
        <v>61</v>
      </c>
      <c r="P32" s="179"/>
      <c r="Q32" s="167" t="s">
        <v>62</v>
      </c>
      <c r="R32" s="168" t="s">
        <v>63</v>
      </c>
      <c r="S32" s="87"/>
      <c r="T32" s="87"/>
      <c r="U32" s="87"/>
      <c r="V32" s="87"/>
    </row>
    <row r="33" spans="2:22">
      <c r="B33" s="174"/>
      <c r="C33" s="175"/>
      <c r="D33" s="176"/>
      <c r="E33" s="177"/>
      <c r="F33" s="177"/>
      <c r="G33" s="177"/>
      <c r="H33" s="178"/>
      <c r="I33" s="176"/>
      <c r="J33" s="177"/>
      <c r="K33" s="178"/>
      <c r="L33" s="176"/>
      <c r="M33" s="167" t="s">
        <v>64</v>
      </c>
      <c r="N33" s="167" t="s">
        <v>65</v>
      </c>
      <c r="O33" s="178"/>
      <c r="P33" s="179"/>
      <c r="Q33" s="175"/>
      <c r="R33" s="180"/>
      <c r="S33" s="87"/>
      <c r="T33" s="87"/>
      <c r="U33" s="87"/>
      <c r="V33" s="87"/>
    </row>
    <row r="34" spans="2:22">
      <c r="B34" s="174"/>
      <c r="C34" s="175"/>
      <c r="D34" s="176"/>
      <c r="E34" s="177"/>
      <c r="F34" s="177"/>
      <c r="G34" s="177"/>
      <c r="H34" s="178"/>
      <c r="I34" s="176"/>
      <c r="J34" s="177"/>
      <c r="K34" s="178"/>
      <c r="L34" s="176"/>
      <c r="M34" s="175"/>
      <c r="N34" s="181"/>
      <c r="O34" s="178"/>
      <c r="P34" s="179"/>
      <c r="Q34" s="175"/>
      <c r="R34" s="180"/>
      <c r="S34" s="87"/>
      <c r="T34" s="87"/>
      <c r="U34" s="87"/>
      <c r="V34" s="87"/>
    </row>
    <row r="35" spans="2:22">
      <c r="B35" s="174"/>
      <c r="C35" s="182"/>
      <c r="D35" s="183"/>
      <c r="E35" s="184"/>
      <c r="F35" s="184"/>
      <c r="G35" s="184"/>
      <c r="H35" s="185"/>
      <c r="I35" s="183"/>
      <c r="J35" s="184"/>
      <c r="K35" s="185"/>
      <c r="L35" s="183"/>
      <c r="M35" s="175"/>
      <c r="N35" s="186"/>
      <c r="O35" s="185"/>
      <c r="P35" s="179"/>
      <c r="Q35" s="175"/>
      <c r="R35" s="180"/>
      <c r="S35" s="87"/>
      <c r="T35" s="87"/>
      <c r="U35" s="87"/>
      <c r="V35" s="87"/>
    </row>
    <row r="36" spans="2:22" ht="15.75" thickBot="1">
      <c r="B36" s="187" t="s">
        <v>66</v>
      </c>
      <c r="C36" s="188" t="s">
        <v>67</v>
      </c>
      <c r="D36" s="189" t="s">
        <v>26</v>
      </c>
      <c r="E36" s="190"/>
      <c r="F36" s="190"/>
      <c r="G36" s="190"/>
      <c r="H36" s="191"/>
      <c r="I36" s="171" t="s">
        <v>68</v>
      </c>
      <c r="J36" s="172"/>
      <c r="K36" s="166"/>
      <c r="L36" s="192" t="s">
        <v>7</v>
      </c>
      <c r="M36" s="188" t="s">
        <v>69</v>
      </c>
      <c r="N36" s="193" t="s">
        <v>70</v>
      </c>
      <c r="O36" s="188" t="s">
        <v>71</v>
      </c>
      <c r="P36" s="194" t="s">
        <v>72</v>
      </c>
      <c r="Q36" s="188" t="s">
        <v>73</v>
      </c>
      <c r="R36" s="195" t="s">
        <v>74</v>
      </c>
      <c r="S36" s="87"/>
      <c r="T36" s="87"/>
      <c r="U36" s="87"/>
      <c r="V36" s="87"/>
    </row>
    <row r="37" spans="2:22" ht="57">
      <c r="B37" s="196" t="s">
        <v>92</v>
      </c>
      <c r="C37" s="89" t="s">
        <v>93</v>
      </c>
      <c r="D37" s="90" t="s">
        <v>77</v>
      </c>
      <c r="E37" s="91"/>
      <c r="F37" s="91"/>
      <c r="G37" s="91"/>
      <c r="H37" s="92"/>
      <c r="I37" s="197">
        <f>I38+I65</f>
        <v>912261</v>
      </c>
      <c r="J37" s="197"/>
      <c r="K37" s="197"/>
      <c r="L37" s="97">
        <f>L38+L65</f>
        <v>0</v>
      </c>
      <c r="M37" s="97">
        <f>M38+M65</f>
        <v>0</v>
      </c>
      <c r="N37" s="97">
        <f>N38+N65</f>
        <v>0</v>
      </c>
      <c r="O37" s="97">
        <f>O38+O65</f>
        <v>0</v>
      </c>
      <c r="P37" s="97">
        <f>P65</f>
        <v>0</v>
      </c>
      <c r="Q37" s="97">
        <f>Q38+Q65</f>
        <v>0</v>
      </c>
      <c r="R37" s="99">
        <f>R38+R65</f>
        <v>0</v>
      </c>
      <c r="S37" s="87"/>
      <c r="T37" s="87"/>
      <c r="U37" s="87"/>
      <c r="V37" s="87"/>
    </row>
    <row r="38" spans="2:22">
      <c r="B38" s="198" t="s">
        <v>94</v>
      </c>
      <c r="C38" s="126" t="s">
        <v>95</v>
      </c>
      <c r="D38" s="127"/>
      <c r="E38" s="128"/>
      <c r="F38" s="128"/>
      <c r="G38" s="128"/>
      <c r="H38" s="129"/>
      <c r="I38" s="199">
        <f>I39+I43+I47+I51</f>
        <v>912261</v>
      </c>
      <c r="J38" s="199"/>
      <c r="K38" s="199"/>
      <c r="L38" s="134">
        <f>L39+L43+L47+L51</f>
        <v>0</v>
      </c>
      <c r="M38" s="134">
        <f>M39+M43+M47+M51</f>
        <v>0</v>
      </c>
      <c r="N38" s="134">
        <f>N39+N43+N47+N51</f>
        <v>0</v>
      </c>
      <c r="O38" s="134">
        <f>O39+O43+O47+O51</f>
        <v>0</v>
      </c>
      <c r="P38" s="200" t="s">
        <v>77</v>
      </c>
      <c r="Q38" s="134">
        <f>Q39+Q43+Q47+Q51</f>
        <v>0</v>
      </c>
      <c r="R38" s="136">
        <f>R39+R43+R47+R51</f>
        <v>0</v>
      </c>
      <c r="S38" s="76"/>
      <c r="T38" s="113"/>
      <c r="U38" s="113"/>
      <c r="V38" s="87"/>
    </row>
    <row r="39" spans="2:22" ht="45.75">
      <c r="B39" s="201" t="s">
        <v>96</v>
      </c>
      <c r="C39" s="126" t="s">
        <v>97</v>
      </c>
      <c r="D39" s="127" t="s">
        <v>77</v>
      </c>
      <c r="E39" s="128"/>
      <c r="F39" s="128"/>
      <c r="G39" s="128"/>
      <c r="H39" s="129"/>
      <c r="I39" s="199">
        <f>SUM(I40:I42)</f>
        <v>284361</v>
      </c>
      <c r="J39" s="199"/>
      <c r="K39" s="199"/>
      <c r="L39" s="134">
        <f>SUM(L40:L42)</f>
        <v>0</v>
      </c>
      <c r="M39" s="134">
        <f>SUM(M40:M42)</f>
        <v>0</v>
      </c>
      <c r="N39" s="134">
        <f>SUM(N40:N42)</f>
        <v>0</v>
      </c>
      <c r="O39" s="134">
        <f>SUM(O40:O42)</f>
        <v>0</v>
      </c>
      <c r="P39" s="200" t="s">
        <v>77</v>
      </c>
      <c r="Q39" s="134">
        <f>M39</f>
        <v>0</v>
      </c>
      <c r="R39" s="136">
        <v>0</v>
      </c>
      <c r="S39" s="76"/>
      <c r="T39" s="113"/>
      <c r="U39" s="113"/>
      <c r="V39" s="87"/>
    </row>
    <row r="40" spans="2:22">
      <c r="B40" s="202" t="s">
        <v>80</v>
      </c>
      <c r="C40" s="126" t="s">
        <v>97</v>
      </c>
      <c r="D40" s="102"/>
      <c r="E40" s="103" t="s">
        <v>81</v>
      </c>
      <c r="F40" s="103" t="s">
        <v>82</v>
      </c>
      <c r="G40" s="103" t="s">
        <v>83</v>
      </c>
      <c r="H40" s="104" t="s">
        <v>84</v>
      </c>
      <c r="I40" s="203">
        <v>218402</v>
      </c>
      <c r="J40" s="204"/>
      <c r="K40" s="205"/>
      <c r="L40" s="206">
        <v>0</v>
      </c>
      <c r="M40" s="206">
        <v>0</v>
      </c>
      <c r="N40" s="206">
        <v>0</v>
      </c>
      <c r="O40" s="206">
        <v>0</v>
      </c>
      <c r="P40" s="200" t="s">
        <v>77</v>
      </c>
      <c r="Q40" s="134">
        <f>M40</f>
        <v>0</v>
      </c>
      <c r="R40" s="136">
        <f>O40</f>
        <v>0</v>
      </c>
      <c r="S40" s="76" t="s">
        <v>85</v>
      </c>
      <c r="T40" s="113" t="str">
        <f>D40&amp;IF(E40="","0000",E40)&amp;IF(F40="","000",F40)&amp;IF(G40="","0000000",G40)&amp;IF(H40="","000",H40)</f>
        <v>0702022EВ51790111</v>
      </c>
      <c r="U40" s="113"/>
      <c r="V40" s="87"/>
    </row>
    <row r="41" spans="2:22" ht="57">
      <c r="B41" s="202" t="s">
        <v>86</v>
      </c>
      <c r="C41" s="126" t="s">
        <v>97</v>
      </c>
      <c r="D41" s="102"/>
      <c r="E41" s="103" t="s">
        <v>81</v>
      </c>
      <c r="F41" s="103" t="s">
        <v>82</v>
      </c>
      <c r="G41" s="103" t="s">
        <v>83</v>
      </c>
      <c r="H41" s="104" t="s">
        <v>87</v>
      </c>
      <c r="I41" s="203">
        <v>65959</v>
      </c>
      <c r="J41" s="204"/>
      <c r="K41" s="205"/>
      <c r="L41" s="206">
        <v>0</v>
      </c>
      <c r="M41" s="206">
        <v>0</v>
      </c>
      <c r="N41" s="206">
        <v>0</v>
      </c>
      <c r="O41" s="206">
        <v>0</v>
      </c>
      <c r="P41" s="200" t="s">
        <v>77</v>
      </c>
      <c r="Q41" s="134">
        <f>M41</f>
        <v>0</v>
      </c>
      <c r="R41" s="136">
        <f>O41</f>
        <v>0</v>
      </c>
      <c r="S41" s="76" t="s">
        <v>85</v>
      </c>
      <c r="T41" s="113" t="str">
        <f>D41&amp;IF(E41="","0000",E41)&amp;IF(F41="","000",F41)&amp;IF(G41="","0000000",G41)&amp;IF(H41="","000",H41)</f>
        <v>0702022EВ51790119</v>
      </c>
      <c r="U41" s="113"/>
      <c r="V41" s="87"/>
    </row>
    <row r="42" spans="2:22" ht="6.75" hidden="1" customHeight="1">
      <c r="B42" s="201"/>
      <c r="C42" s="126"/>
      <c r="D42" s="102"/>
      <c r="E42" s="116"/>
      <c r="F42" s="116"/>
      <c r="G42" s="116"/>
      <c r="H42" s="117"/>
      <c r="I42" s="130"/>
      <c r="J42" s="131"/>
      <c r="K42" s="132"/>
      <c r="L42" s="134"/>
      <c r="M42" s="134"/>
      <c r="N42" s="134"/>
      <c r="O42" s="134"/>
      <c r="P42" s="200"/>
      <c r="Q42" s="134"/>
      <c r="R42" s="136"/>
      <c r="S42" s="76"/>
      <c r="T42" s="113"/>
      <c r="U42" s="113"/>
      <c r="V42" s="87"/>
    </row>
    <row r="43" spans="2:22" ht="34.5">
      <c r="B43" s="201" t="s">
        <v>98</v>
      </c>
      <c r="C43" s="126" t="s">
        <v>99</v>
      </c>
      <c r="D43" s="127" t="s">
        <v>77</v>
      </c>
      <c r="E43" s="128"/>
      <c r="F43" s="128"/>
      <c r="G43" s="128"/>
      <c r="H43" s="129"/>
      <c r="I43" s="130">
        <f>SUM(I44:I46)</f>
        <v>284361</v>
      </c>
      <c r="J43" s="131"/>
      <c r="K43" s="132"/>
      <c r="L43" s="134">
        <f>SUM(L44:L46)</f>
        <v>0</v>
      </c>
      <c r="M43" s="134">
        <f>SUM(M44:M46)</f>
        <v>0</v>
      </c>
      <c r="N43" s="134">
        <f>SUM(N44:N46)</f>
        <v>0</v>
      </c>
      <c r="O43" s="134">
        <f>SUM(O44:O46)</f>
        <v>0</v>
      </c>
      <c r="P43" s="200" t="s">
        <v>77</v>
      </c>
      <c r="Q43" s="134">
        <f>SUM(Q44:Q46)</f>
        <v>0</v>
      </c>
      <c r="R43" s="136">
        <f>SUM(R44:R46)</f>
        <v>0</v>
      </c>
      <c r="S43" s="76"/>
      <c r="T43" s="113"/>
      <c r="U43" s="113"/>
      <c r="V43" s="87"/>
    </row>
    <row r="44" spans="2:22">
      <c r="B44" s="100" t="s">
        <v>80</v>
      </c>
      <c r="C44" s="126" t="s">
        <v>99</v>
      </c>
      <c r="D44" s="102"/>
      <c r="E44" s="103" t="s">
        <v>81</v>
      </c>
      <c r="F44" s="103" t="s">
        <v>82</v>
      </c>
      <c r="G44" s="103" t="s">
        <v>83</v>
      </c>
      <c r="H44" s="104" t="s">
        <v>84</v>
      </c>
      <c r="I44" s="203">
        <v>218402</v>
      </c>
      <c r="J44" s="204"/>
      <c r="K44" s="205"/>
      <c r="L44" s="206">
        <v>0</v>
      </c>
      <c r="M44" s="206">
        <v>0</v>
      </c>
      <c r="N44" s="206">
        <v>0</v>
      </c>
      <c r="O44" s="206">
        <v>0</v>
      </c>
      <c r="P44" s="200" t="s">
        <v>77</v>
      </c>
      <c r="Q44" s="134">
        <f>M44</f>
        <v>0</v>
      </c>
      <c r="R44" s="136">
        <f>O44</f>
        <v>0</v>
      </c>
      <c r="S44" s="76" t="s">
        <v>85</v>
      </c>
      <c r="T44" s="113" t="str">
        <f>D44&amp;IF(E44="","0000",E44)&amp;IF(F44="","000",F44)&amp;IF(G44="","0000000",G44)&amp;IF(H44="","000",H44)</f>
        <v>0702022EВ51790111</v>
      </c>
      <c r="U44" s="113"/>
      <c r="V44" s="87"/>
    </row>
    <row r="45" spans="2:22" ht="57">
      <c r="B45" s="100" t="s">
        <v>86</v>
      </c>
      <c r="C45" s="126" t="s">
        <v>99</v>
      </c>
      <c r="D45" s="102"/>
      <c r="E45" s="103" t="s">
        <v>81</v>
      </c>
      <c r="F45" s="103" t="s">
        <v>82</v>
      </c>
      <c r="G45" s="103" t="s">
        <v>83</v>
      </c>
      <c r="H45" s="104" t="s">
        <v>87</v>
      </c>
      <c r="I45" s="203">
        <v>65959</v>
      </c>
      <c r="J45" s="204"/>
      <c r="K45" s="205"/>
      <c r="L45" s="206">
        <v>0</v>
      </c>
      <c r="M45" s="206">
        <v>0</v>
      </c>
      <c r="N45" s="206">
        <v>0</v>
      </c>
      <c r="O45" s="206">
        <v>0</v>
      </c>
      <c r="P45" s="200" t="s">
        <v>77</v>
      </c>
      <c r="Q45" s="134">
        <f>M45</f>
        <v>0</v>
      </c>
      <c r="R45" s="136">
        <f>O45</f>
        <v>0</v>
      </c>
      <c r="S45" s="76" t="s">
        <v>85</v>
      </c>
      <c r="T45" s="113" t="str">
        <f>D45&amp;IF(E45="","0000",E45)&amp;IF(F45="","000",F45)&amp;IF(G45="","0000000",G45)&amp;IF(H45="","000",H45)</f>
        <v>0702022EВ51790119</v>
      </c>
      <c r="U45" s="113"/>
      <c r="V45" s="87"/>
    </row>
    <row r="46" spans="2:22" ht="4.5" hidden="1" customHeight="1">
      <c r="B46" s="201"/>
      <c r="C46" s="126"/>
      <c r="D46" s="102"/>
      <c r="E46" s="116"/>
      <c r="F46" s="116"/>
      <c r="G46" s="116"/>
      <c r="H46" s="117"/>
      <c r="I46" s="130"/>
      <c r="J46" s="131"/>
      <c r="K46" s="132"/>
      <c r="L46" s="134"/>
      <c r="M46" s="134"/>
      <c r="N46" s="134"/>
      <c r="O46" s="134"/>
      <c r="P46" s="200"/>
      <c r="Q46" s="134"/>
      <c r="R46" s="136"/>
      <c r="S46" s="76"/>
      <c r="T46" s="113"/>
      <c r="U46" s="113"/>
      <c r="V46" s="87"/>
    </row>
    <row r="47" spans="2:22" ht="34.5">
      <c r="B47" s="201" t="s">
        <v>100</v>
      </c>
      <c r="C47" s="126" t="s">
        <v>101</v>
      </c>
      <c r="D47" s="127" t="s">
        <v>77</v>
      </c>
      <c r="E47" s="128"/>
      <c r="F47" s="128"/>
      <c r="G47" s="128"/>
      <c r="H47" s="129"/>
      <c r="I47" s="130">
        <f>SUM(I48:I50)</f>
        <v>343539</v>
      </c>
      <c r="J47" s="131"/>
      <c r="K47" s="132"/>
      <c r="L47" s="134">
        <f>SUM(L48:L50)</f>
        <v>0</v>
      </c>
      <c r="M47" s="134">
        <f>SUM(M48:M50)</f>
        <v>0</v>
      </c>
      <c r="N47" s="134">
        <f>SUM(N48:N50)</f>
        <v>0</v>
      </c>
      <c r="O47" s="134">
        <f>SUM(O48:O50)</f>
        <v>0</v>
      </c>
      <c r="P47" s="200" t="s">
        <v>77</v>
      </c>
      <c r="Q47" s="134">
        <f>SUM(Q48:Q50)</f>
        <v>0</v>
      </c>
      <c r="R47" s="136">
        <f>SUM(R48:R50)</f>
        <v>0</v>
      </c>
      <c r="S47" s="76"/>
      <c r="T47" s="113"/>
      <c r="U47" s="113"/>
      <c r="V47" s="87"/>
    </row>
    <row r="48" spans="2:22">
      <c r="B48" s="100" t="s">
        <v>80</v>
      </c>
      <c r="C48" s="126" t="s">
        <v>101</v>
      </c>
      <c r="D48" s="102"/>
      <c r="E48" s="103" t="s">
        <v>81</v>
      </c>
      <c r="F48" s="103" t="s">
        <v>82</v>
      </c>
      <c r="G48" s="103" t="s">
        <v>83</v>
      </c>
      <c r="H48" s="104" t="s">
        <v>84</v>
      </c>
      <c r="I48" s="203">
        <v>263856</v>
      </c>
      <c r="J48" s="204"/>
      <c r="K48" s="205"/>
      <c r="L48" s="206"/>
      <c r="M48" s="206"/>
      <c r="N48" s="206"/>
      <c r="O48" s="206"/>
      <c r="P48" s="200" t="s">
        <v>77</v>
      </c>
      <c r="Q48" s="134">
        <f>M48</f>
        <v>0</v>
      </c>
      <c r="R48" s="136">
        <f>O48</f>
        <v>0</v>
      </c>
      <c r="S48" s="76" t="s">
        <v>85</v>
      </c>
      <c r="T48" s="113" t="str">
        <f>D48&amp;IF(E48="","0000",E48)&amp;IF(F48="","000",F48)&amp;IF(G48="","0000000",G48)&amp;IF(H48="","000",H48)</f>
        <v>0702022EВ51790111</v>
      </c>
      <c r="U48" s="113"/>
      <c r="V48" s="87"/>
    </row>
    <row r="49" spans="2:22" ht="57">
      <c r="B49" s="100" t="s">
        <v>86</v>
      </c>
      <c r="C49" s="126" t="s">
        <v>101</v>
      </c>
      <c r="D49" s="102"/>
      <c r="E49" s="103" t="s">
        <v>81</v>
      </c>
      <c r="F49" s="103" t="s">
        <v>82</v>
      </c>
      <c r="G49" s="103" t="s">
        <v>83</v>
      </c>
      <c r="H49" s="104" t="s">
        <v>87</v>
      </c>
      <c r="I49" s="203">
        <v>79683</v>
      </c>
      <c r="J49" s="204"/>
      <c r="K49" s="205"/>
      <c r="L49" s="206"/>
      <c r="M49" s="206"/>
      <c r="N49" s="206"/>
      <c r="O49" s="206"/>
      <c r="P49" s="200" t="s">
        <v>77</v>
      </c>
      <c r="Q49" s="134">
        <f>M49</f>
        <v>0</v>
      </c>
      <c r="R49" s="136">
        <f>O49</f>
        <v>0</v>
      </c>
      <c r="S49" s="76" t="s">
        <v>85</v>
      </c>
      <c r="T49" s="113" t="str">
        <f>D49&amp;IF(E49="","0000",E49)&amp;IF(F49="","000",F49)&amp;IF(G49="","0000000",G49)&amp;IF(H49="","000",H49)</f>
        <v>0702022EВ51790119</v>
      </c>
      <c r="U49" s="113"/>
      <c r="V49" s="87"/>
    </row>
    <row r="50" spans="2:22" ht="7.5" hidden="1" customHeight="1">
      <c r="B50" s="201"/>
      <c r="C50" s="126"/>
      <c r="D50" s="102"/>
      <c r="E50" s="116"/>
      <c r="F50" s="116"/>
      <c r="G50" s="116"/>
      <c r="H50" s="117"/>
      <c r="I50" s="130"/>
      <c r="J50" s="131"/>
      <c r="K50" s="132"/>
      <c r="L50" s="134"/>
      <c r="M50" s="134"/>
      <c r="N50" s="134"/>
      <c r="O50" s="134"/>
      <c r="P50" s="200"/>
      <c r="Q50" s="134"/>
      <c r="R50" s="136"/>
      <c r="S50" s="76"/>
      <c r="T50" s="113"/>
      <c r="U50" s="113"/>
      <c r="V50" s="87"/>
    </row>
    <row r="51" spans="2:22">
      <c r="B51" s="201" t="s">
        <v>102</v>
      </c>
      <c r="C51" s="126" t="s">
        <v>103</v>
      </c>
      <c r="D51" s="127" t="s">
        <v>77</v>
      </c>
      <c r="E51" s="128"/>
      <c r="F51" s="128"/>
      <c r="G51" s="128"/>
      <c r="H51" s="129"/>
      <c r="I51" s="130">
        <f>I52+I55</f>
        <v>0</v>
      </c>
      <c r="J51" s="131"/>
      <c r="K51" s="132"/>
      <c r="L51" s="134">
        <f>L52+L55</f>
        <v>0</v>
      </c>
      <c r="M51" s="134">
        <f>M52+M55</f>
        <v>0</v>
      </c>
      <c r="N51" s="134">
        <f>N52+N55</f>
        <v>0</v>
      </c>
      <c r="O51" s="134">
        <f>O52+O55</f>
        <v>0</v>
      </c>
      <c r="P51" s="200" t="s">
        <v>77</v>
      </c>
      <c r="Q51" s="134">
        <f>Q52+Q55</f>
        <v>0</v>
      </c>
      <c r="R51" s="136">
        <f>R52+R55</f>
        <v>0</v>
      </c>
      <c r="S51" s="76"/>
      <c r="T51" s="113"/>
      <c r="U51" s="113"/>
      <c r="V51" s="87"/>
    </row>
    <row r="52" spans="2:22" ht="38.25" customHeight="1">
      <c r="B52" s="207" t="s">
        <v>104</v>
      </c>
      <c r="C52" s="126" t="s">
        <v>105</v>
      </c>
      <c r="D52" s="127" t="s">
        <v>77</v>
      </c>
      <c r="E52" s="128"/>
      <c r="F52" s="128"/>
      <c r="G52" s="128"/>
      <c r="H52" s="129"/>
      <c r="I52" s="130">
        <f>SUM(I53:I54)</f>
        <v>0</v>
      </c>
      <c r="J52" s="131"/>
      <c r="K52" s="132"/>
      <c r="L52" s="134">
        <f>SUM(L53:L54)</f>
        <v>0</v>
      </c>
      <c r="M52" s="134">
        <f>SUM(M53:M54)</f>
        <v>0</v>
      </c>
      <c r="N52" s="134">
        <f>SUM(N53:N54)</f>
        <v>0</v>
      </c>
      <c r="O52" s="134">
        <f>SUM(O53:O54)</f>
        <v>0</v>
      </c>
      <c r="P52" s="200" t="s">
        <v>77</v>
      </c>
      <c r="Q52" s="134">
        <f>SUM(Q53:Q54)</f>
        <v>0</v>
      </c>
      <c r="R52" s="136">
        <f>SUM(R53:R54)</f>
        <v>0</v>
      </c>
      <c r="S52" s="76"/>
      <c r="T52" s="113"/>
      <c r="U52" s="113"/>
      <c r="V52" s="87"/>
    </row>
    <row r="53" spans="2:22">
      <c r="B53" s="208"/>
      <c r="C53" s="209" t="s">
        <v>105</v>
      </c>
      <c r="D53" s="139"/>
      <c r="E53" s="210"/>
      <c r="F53" s="210"/>
      <c r="G53" s="210"/>
      <c r="H53" s="211"/>
      <c r="I53" s="212"/>
      <c r="J53" s="213"/>
      <c r="K53" s="214"/>
      <c r="L53" s="215"/>
      <c r="M53" s="215"/>
      <c r="N53" s="215"/>
      <c r="O53" s="215"/>
      <c r="P53" s="216" t="s">
        <v>77</v>
      </c>
      <c r="Q53" s="217">
        <f>M53</f>
        <v>0</v>
      </c>
      <c r="R53" s="218">
        <f>O53</f>
        <v>0</v>
      </c>
      <c r="S53" s="149"/>
      <c r="T53" s="150" t="str">
        <f>D53&amp;IF(E53="","0000",E53)&amp;IF(F53="","000",F53)&amp;IF(G53="","0000000",G53)&amp;IF(H53="","000",H53)</f>
        <v>00000000000000000</v>
      </c>
      <c r="U53" s="150"/>
      <c r="V53" s="151"/>
    </row>
    <row r="54" spans="2:22" ht="7.5" hidden="1" customHeight="1">
      <c r="B54" s="207"/>
      <c r="C54" s="126"/>
      <c r="D54" s="102"/>
      <c r="E54" s="116"/>
      <c r="F54" s="116"/>
      <c r="G54" s="116"/>
      <c r="H54" s="117"/>
      <c r="I54" s="130"/>
      <c r="J54" s="131"/>
      <c r="K54" s="132"/>
      <c r="L54" s="134"/>
      <c r="M54" s="134"/>
      <c r="N54" s="134"/>
      <c r="O54" s="134"/>
      <c r="P54" s="200"/>
      <c r="Q54" s="134"/>
      <c r="R54" s="136"/>
      <c r="S54" s="76"/>
      <c r="T54" s="113"/>
      <c r="U54" s="113"/>
      <c r="V54" s="87"/>
    </row>
    <row r="55" spans="2:22" ht="34.5">
      <c r="B55" s="207" t="s">
        <v>106</v>
      </c>
      <c r="C55" s="126" t="s">
        <v>107</v>
      </c>
      <c r="D55" s="127" t="s">
        <v>77</v>
      </c>
      <c r="E55" s="128"/>
      <c r="F55" s="128"/>
      <c r="G55" s="128"/>
      <c r="H55" s="129"/>
      <c r="I55" s="130">
        <v>0</v>
      </c>
      <c r="J55" s="131"/>
      <c r="K55" s="132"/>
      <c r="L55" s="134">
        <v>0</v>
      </c>
      <c r="M55" s="134">
        <f>SUM(M56:M57)</f>
        <v>0</v>
      </c>
      <c r="N55" s="134">
        <v>0</v>
      </c>
      <c r="O55" s="134">
        <v>0</v>
      </c>
      <c r="P55" s="200" t="s">
        <v>77</v>
      </c>
      <c r="Q55" s="134">
        <f>SUM(Q56:Q57)</f>
        <v>0</v>
      </c>
      <c r="R55" s="136">
        <v>0</v>
      </c>
      <c r="S55" s="76"/>
      <c r="T55" s="113"/>
      <c r="U55" s="113"/>
      <c r="V55" s="87"/>
    </row>
    <row r="56" spans="2:22">
      <c r="B56" s="208"/>
      <c r="C56" s="209" t="s">
        <v>107</v>
      </c>
      <c r="D56" s="139"/>
      <c r="E56" s="210"/>
      <c r="F56" s="210"/>
      <c r="G56" s="210"/>
      <c r="H56" s="211"/>
      <c r="I56" s="219"/>
      <c r="J56" s="220"/>
      <c r="K56" s="221"/>
      <c r="L56" s="217"/>
      <c r="M56" s="215"/>
      <c r="N56" s="217"/>
      <c r="O56" s="217"/>
      <c r="P56" s="216" t="s">
        <v>77</v>
      </c>
      <c r="Q56" s="217">
        <f>M56</f>
        <v>0</v>
      </c>
      <c r="R56" s="218"/>
      <c r="S56" s="149"/>
      <c r="T56" s="150" t="str">
        <f>D56&amp;IF(E56="","0000",E56)&amp;IF(F56="","000",F56)&amp;IF(G56="","0000000",G56)&amp;IF(H56="","000",H56)</f>
        <v>00000000000000000</v>
      </c>
      <c r="U56" s="150"/>
      <c r="V56" s="151"/>
    </row>
    <row r="57" spans="2:22" ht="0.75" customHeight="1" thickBot="1">
      <c r="B57" s="207"/>
      <c r="C57" s="152"/>
      <c r="D57" s="153"/>
      <c r="E57" s="154"/>
      <c r="F57" s="154"/>
      <c r="G57" s="154"/>
      <c r="H57" s="155"/>
      <c r="I57" s="222"/>
      <c r="J57" s="223"/>
      <c r="K57" s="224"/>
      <c r="L57" s="225"/>
      <c r="M57" s="226"/>
      <c r="N57" s="225"/>
      <c r="O57" s="225"/>
      <c r="P57" s="225"/>
      <c r="Q57" s="226"/>
      <c r="R57" s="227"/>
      <c r="S57" s="76"/>
      <c r="T57" s="113"/>
      <c r="U57" s="113"/>
      <c r="V57" s="87"/>
    </row>
    <row r="58" spans="2:22">
      <c r="B58" s="163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5"/>
      <c r="N58" s="165"/>
      <c r="O58" s="165"/>
      <c r="P58" s="165"/>
      <c r="Q58" s="165"/>
      <c r="R58" s="165" t="s">
        <v>108</v>
      </c>
      <c r="S58" s="76"/>
      <c r="T58" s="113"/>
      <c r="U58" s="113"/>
      <c r="V58" s="87"/>
    </row>
    <row r="59" spans="2:22" ht="15" customHeight="1">
      <c r="B59" s="166" t="s">
        <v>51</v>
      </c>
      <c r="C59" s="167" t="s">
        <v>52</v>
      </c>
      <c r="D59" s="168" t="s">
        <v>53</v>
      </c>
      <c r="E59" s="169"/>
      <c r="F59" s="169"/>
      <c r="G59" s="169"/>
      <c r="H59" s="170"/>
      <c r="I59" s="168" t="s">
        <v>91</v>
      </c>
      <c r="J59" s="169"/>
      <c r="K59" s="170"/>
      <c r="L59" s="171" t="s">
        <v>55</v>
      </c>
      <c r="M59" s="172"/>
      <c r="N59" s="172"/>
      <c r="O59" s="166"/>
      <c r="P59" s="173" t="s">
        <v>56</v>
      </c>
      <c r="Q59" s="171" t="s">
        <v>57</v>
      </c>
      <c r="R59" s="172"/>
      <c r="S59" s="76"/>
      <c r="T59" s="113" t="s">
        <v>109</v>
      </c>
      <c r="U59" s="113"/>
      <c r="V59" s="87"/>
    </row>
    <row r="60" spans="2:22">
      <c r="B60" s="174"/>
      <c r="C60" s="175"/>
      <c r="D60" s="176"/>
      <c r="E60" s="177"/>
      <c r="F60" s="177"/>
      <c r="G60" s="177"/>
      <c r="H60" s="178"/>
      <c r="I60" s="176"/>
      <c r="J60" s="177"/>
      <c r="K60" s="178"/>
      <c r="L60" s="168" t="s">
        <v>59</v>
      </c>
      <c r="M60" s="127" t="s">
        <v>60</v>
      </c>
      <c r="N60" s="129"/>
      <c r="O60" s="170" t="s">
        <v>61</v>
      </c>
      <c r="P60" s="179"/>
      <c r="Q60" s="167" t="s">
        <v>62</v>
      </c>
      <c r="R60" s="168" t="s">
        <v>63</v>
      </c>
      <c r="S60" s="76"/>
      <c r="T60" s="113" t="s">
        <v>110</v>
      </c>
      <c r="U60" s="113"/>
      <c r="V60" s="87"/>
    </row>
    <row r="61" spans="2:22">
      <c r="B61" s="174"/>
      <c r="C61" s="175"/>
      <c r="D61" s="176"/>
      <c r="E61" s="177"/>
      <c r="F61" s="177"/>
      <c r="G61" s="177"/>
      <c r="H61" s="178"/>
      <c r="I61" s="176"/>
      <c r="J61" s="177"/>
      <c r="K61" s="178"/>
      <c r="L61" s="176"/>
      <c r="M61" s="167" t="s">
        <v>64</v>
      </c>
      <c r="N61" s="167" t="s">
        <v>65</v>
      </c>
      <c r="O61" s="178"/>
      <c r="P61" s="179"/>
      <c r="Q61" s="175"/>
      <c r="R61" s="180"/>
      <c r="S61" s="76"/>
      <c r="T61" s="113">
        <v>0</v>
      </c>
      <c r="U61" s="113"/>
      <c r="V61" s="87"/>
    </row>
    <row r="62" spans="2:22">
      <c r="B62" s="174"/>
      <c r="C62" s="175"/>
      <c r="D62" s="176"/>
      <c r="E62" s="177"/>
      <c r="F62" s="177"/>
      <c r="G62" s="177"/>
      <c r="H62" s="178"/>
      <c r="I62" s="176"/>
      <c r="J62" s="177"/>
      <c r="K62" s="178"/>
      <c r="L62" s="176"/>
      <c r="M62" s="175"/>
      <c r="N62" s="181"/>
      <c r="O62" s="178"/>
      <c r="P62" s="179"/>
      <c r="Q62" s="175"/>
      <c r="R62" s="180"/>
      <c r="S62" s="76"/>
      <c r="T62" s="113">
        <v>0</v>
      </c>
      <c r="U62" s="113"/>
      <c r="V62" s="87"/>
    </row>
    <row r="63" spans="2:22">
      <c r="B63" s="174"/>
      <c r="C63" s="182"/>
      <c r="D63" s="183"/>
      <c r="E63" s="184"/>
      <c r="F63" s="184"/>
      <c r="G63" s="184"/>
      <c r="H63" s="185"/>
      <c r="I63" s="183"/>
      <c r="J63" s="184"/>
      <c r="K63" s="185"/>
      <c r="L63" s="183"/>
      <c r="M63" s="175"/>
      <c r="N63" s="186"/>
      <c r="O63" s="185"/>
      <c r="P63" s="179"/>
      <c r="Q63" s="175"/>
      <c r="R63" s="180"/>
      <c r="S63" s="76"/>
      <c r="T63" s="113">
        <v>0</v>
      </c>
      <c r="U63" s="113"/>
      <c r="V63" s="87"/>
    </row>
    <row r="64" spans="2:22" ht="15.75" thickBot="1">
      <c r="B64" s="187" t="s">
        <v>66</v>
      </c>
      <c r="C64" s="194" t="s">
        <v>67</v>
      </c>
      <c r="D64" s="189" t="s">
        <v>26</v>
      </c>
      <c r="E64" s="190"/>
      <c r="F64" s="190"/>
      <c r="G64" s="190"/>
      <c r="H64" s="191"/>
      <c r="I64" s="171" t="s">
        <v>68</v>
      </c>
      <c r="J64" s="172"/>
      <c r="K64" s="166"/>
      <c r="L64" s="192" t="s">
        <v>7</v>
      </c>
      <c r="M64" s="194" t="s">
        <v>69</v>
      </c>
      <c r="N64" s="193" t="s">
        <v>70</v>
      </c>
      <c r="O64" s="194" t="s">
        <v>71</v>
      </c>
      <c r="P64" s="194" t="s">
        <v>72</v>
      </c>
      <c r="Q64" s="194" t="s">
        <v>73</v>
      </c>
      <c r="R64" s="193" t="s">
        <v>74</v>
      </c>
      <c r="S64" s="76"/>
      <c r="T64" s="113">
        <v>0</v>
      </c>
      <c r="U64" s="113"/>
      <c r="V64" s="87"/>
    </row>
    <row r="65" spans="2:22" ht="34.5">
      <c r="B65" s="228" t="s">
        <v>111</v>
      </c>
      <c r="C65" s="89" t="s">
        <v>112</v>
      </c>
      <c r="D65" s="90"/>
      <c r="E65" s="91"/>
      <c r="F65" s="91"/>
      <c r="G65" s="91"/>
      <c r="H65" s="92"/>
      <c r="I65" s="197"/>
      <c r="J65" s="197"/>
      <c r="K65" s="197"/>
      <c r="L65" s="97"/>
      <c r="M65" s="97"/>
      <c r="N65" s="97"/>
      <c r="O65" s="97"/>
      <c r="P65" s="97"/>
      <c r="Q65" s="97"/>
      <c r="R65" s="99"/>
      <c r="S65" s="76" t="str">
        <f>E65&amp;G65&amp;H65</f>
        <v/>
      </c>
      <c r="T65" s="113">
        <v>0</v>
      </c>
      <c r="U65" s="113"/>
      <c r="V65" s="87"/>
    </row>
    <row r="66" spans="2:22" ht="15.75" thickBot="1">
      <c r="B66" s="229" t="s">
        <v>113</v>
      </c>
      <c r="C66" s="152" t="s">
        <v>114</v>
      </c>
      <c r="D66" s="230" t="s">
        <v>77</v>
      </c>
      <c r="E66" s="231"/>
      <c r="F66" s="231"/>
      <c r="G66" s="231"/>
      <c r="H66" s="232"/>
      <c r="I66" s="233">
        <f>I23+I37</f>
        <v>1211095.8599999999</v>
      </c>
      <c r="J66" s="233"/>
      <c r="K66" s="233"/>
      <c r="L66" s="226">
        <f t="shared" ref="L66:R66" si="2">L23+L37</f>
        <v>0</v>
      </c>
      <c r="M66" s="226">
        <f t="shared" si="2"/>
        <v>298833.95</v>
      </c>
      <c r="N66" s="226">
        <f t="shared" si="2"/>
        <v>0</v>
      </c>
      <c r="O66" s="226">
        <f t="shared" si="2"/>
        <v>298833.59999999998</v>
      </c>
      <c r="P66" s="226">
        <f t="shared" si="2"/>
        <v>298833.59999999998</v>
      </c>
      <c r="Q66" s="226">
        <f t="shared" si="2"/>
        <v>0.35000000000582077</v>
      </c>
      <c r="R66" s="234">
        <f t="shared" si="2"/>
        <v>0</v>
      </c>
      <c r="S66" s="87"/>
      <c r="T66" s="87">
        <v>0</v>
      </c>
      <c r="U66" s="87"/>
      <c r="V66" s="87"/>
    </row>
    <row r="67" spans="2:22">
      <c r="T67" s="1">
        <v>0</v>
      </c>
    </row>
    <row r="68" spans="2:22" s="87" customFormat="1" ht="12.75" customHeight="1">
      <c r="B68" s="87" t="s">
        <v>115</v>
      </c>
      <c r="C68" s="235"/>
      <c r="D68" s="235"/>
      <c r="E68" s="235"/>
      <c r="F68" s="235"/>
      <c r="G68" s="235"/>
      <c r="H68" s="236"/>
      <c r="I68" s="237" t="s">
        <v>116</v>
      </c>
      <c r="J68" s="237"/>
      <c r="K68" s="237"/>
      <c r="L68" s="237"/>
      <c r="M68" s="238" t="s">
        <v>117</v>
      </c>
      <c r="N68" s="238"/>
      <c r="O68" s="239"/>
      <c r="P68" s="237" t="s">
        <v>118</v>
      </c>
      <c r="Q68" s="237"/>
      <c r="R68" s="240"/>
    </row>
    <row r="69" spans="2:22" s="87" customFormat="1" ht="12.75" customHeight="1">
      <c r="C69" s="241" t="s">
        <v>119</v>
      </c>
      <c r="D69" s="241"/>
      <c r="E69" s="241"/>
      <c r="F69" s="241"/>
      <c r="G69" s="241"/>
      <c r="I69" s="242" t="s">
        <v>120</v>
      </c>
      <c r="J69" s="242"/>
      <c r="K69" s="242"/>
      <c r="L69" s="242"/>
      <c r="M69" s="238" t="s">
        <v>121</v>
      </c>
      <c r="N69" s="238"/>
      <c r="O69" s="5" t="s">
        <v>119</v>
      </c>
      <c r="P69" s="241" t="s">
        <v>120</v>
      </c>
      <c r="Q69" s="241"/>
    </row>
    <row r="70" spans="2:22" s="87" customFormat="1" ht="12.75" customHeight="1"/>
    <row r="71" spans="2:22" s="265" customFormat="1" ht="11.25" customHeight="1">
      <c r="O71" s="266" t="s">
        <v>140</v>
      </c>
      <c r="P71" s="266"/>
      <c r="Q71" s="266"/>
      <c r="R71" s="266"/>
    </row>
    <row r="72" spans="2:22" s="265" customFormat="1" ht="12.75" customHeight="1">
      <c r="B72" s="265" t="s">
        <v>122</v>
      </c>
      <c r="C72" s="267"/>
      <c r="D72" s="267"/>
      <c r="E72" s="267"/>
      <c r="F72" s="267"/>
      <c r="G72" s="267"/>
      <c r="H72" s="268"/>
      <c r="I72" s="269" t="s">
        <v>141</v>
      </c>
      <c r="J72" s="269"/>
      <c r="K72" s="269"/>
      <c r="L72" s="269"/>
      <c r="M72" s="270" t="s">
        <v>123</v>
      </c>
      <c r="N72" s="270"/>
      <c r="O72" s="271"/>
      <c r="P72" s="271"/>
      <c r="Q72" s="271"/>
      <c r="R72" s="271"/>
    </row>
    <row r="73" spans="2:22" s="265" customFormat="1" ht="11.25" customHeight="1">
      <c r="B73" s="272" t="s">
        <v>124</v>
      </c>
      <c r="C73" s="273" t="s">
        <v>119</v>
      </c>
      <c r="D73" s="273"/>
      <c r="E73" s="273"/>
      <c r="F73" s="273"/>
      <c r="G73" s="273"/>
      <c r="I73" s="273" t="s">
        <v>120</v>
      </c>
      <c r="J73" s="273"/>
      <c r="K73" s="273"/>
      <c r="L73" s="273"/>
      <c r="O73" s="273" t="s">
        <v>125</v>
      </c>
      <c r="P73" s="273"/>
      <c r="Q73" s="273"/>
      <c r="R73" s="273"/>
    </row>
    <row r="74" spans="2:22" s="265" customFormat="1" ht="11.25">
      <c r="B74" s="272"/>
      <c r="C74" s="274"/>
      <c r="D74" s="274"/>
      <c r="E74" s="274"/>
      <c r="F74" s="274"/>
      <c r="G74" s="274"/>
      <c r="I74" s="274"/>
      <c r="J74" s="274"/>
      <c r="K74" s="274"/>
      <c r="L74" s="274"/>
      <c r="O74" s="274"/>
      <c r="P74" s="274"/>
      <c r="Q74" s="274"/>
      <c r="R74" s="274"/>
    </row>
    <row r="75" spans="2:22" s="265" customFormat="1" ht="12.75" customHeight="1">
      <c r="B75" s="272"/>
      <c r="M75" s="275" t="s">
        <v>126</v>
      </c>
      <c r="N75" s="275"/>
      <c r="O75" s="276" t="s">
        <v>142</v>
      </c>
      <c r="P75" s="277"/>
      <c r="Q75" s="269" t="s">
        <v>143</v>
      </c>
      <c r="R75" s="269"/>
    </row>
    <row r="76" spans="2:22" s="265" customFormat="1" ht="12.75" customHeight="1">
      <c r="O76" s="278" t="s">
        <v>127</v>
      </c>
      <c r="P76" s="278" t="s">
        <v>119</v>
      </c>
      <c r="Q76" s="273" t="s">
        <v>120</v>
      </c>
      <c r="R76" s="273"/>
    </row>
    <row r="77" spans="2:22" s="265" customFormat="1" ht="12.75" customHeight="1">
      <c r="B77" s="265" t="s">
        <v>128</v>
      </c>
      <c r="C77" s="269" t="s">
        <v>144</v>
      </c>
      <c r="D77" s="269"/>
      <c r="E77" s="269"/>
      <c r="F77" s="269"/>
      <c r="G77" s="269"/>
      <c r="H77" s="279"/>
      <c r="I77" s="280"/>
      <c r="J77" s="280"/>
      <c r="K77" s="280"/>
      <c r="L77" s="269" t="s">
        <v>145</v>
      </c>
      <c r="M77" s="269"/>
      <c r="N77" s="269" t="s">
        <v>146</v>
      </c>
      <c r="O77" s="269"/>
    </row>
    <row r="78" spans="2:22" s="265" customFormat="1" ht="12.75" customHeight="1">
      <c r="C78" s="273" t="s">
        <v>127</v>
      </c>
      <c r="D78" s="273"/>
      <c r="E78" s="273"/>
      <c r="F78" s="273"/>
      <c r="G78" s="273"/>
      <c r="H78" s="281" t="s">
        <v>119</v>
      </c>
      <c r="I78" s="281"/>
      <c r="J78" s="281"/>
      <c r="K78" s="281"/>
      <c r="L78" s="273" t="s">
        <v>120</v>
      </c>
      <c r="M78" s="273"/>
      <c r="N78" s="273" t="s">
        <v>129</v>
      </c>
      <c r="O78" s="273"/>
    </row>
    <row r="79" spans="2:22" s="265" customFormat="1" ht="12.75" customHeight="1"/>
    <row r="80" spans="2:22" s="265" customFormat="1" ht="12.75" customHeight="1">
      <c r="B80" s="282" t="s">
        <v>147</v>
      </c>
      <c r="C80" s="282"/>
      <c r="D80" s="282"/>
      <c r="E80" s="282"/>
      <c r="F80" s="282"/>
      <c r="G80" s="282"/>
    </row>
    <row r="81" spans="3:14" s="87" customFormat="1" ht="48" hidden="1" customHeight="1" thickTop="1" thickBot="1">
      <c r="C81" s="243"/>
      <c r="D81" s="244"/>
      <c r="E81" s="244"/>
      <c r="F81" s="244"/>
      <c r="G81" s="244"/>
      <c r="H81" s="244"/>
      <c r="I81" s="244"/>
      <c r="J81" s="244"/>
      <c r="K81" s="245" t="s">
        <v>130</v>
      </c>
      <c r="L81" s="245"/>
      <c r="M81" s="245"/>
      <c r="N81" s="246"/>
    </row>
    <row r="82" spans="3:14" ht="3.75" hidden="1" customHeight="1" thickTop="1" thickBot="1">
      <c r="C82" s="247"/>
      <c r="D82" s="247"/>
      <c r="E82" s="247"/>
      <c r="F82" s="247"/>
      <c r="G82" s="247"/>
      <c r="H82" s="247"/>
      <c r="I82" s="247"/>
      <c r="J82" s="247"/>
      <c r="K82" s="248"/>
      <c r="L82" s="248"/>
      <c r="M82" s="248"/>
      <c r="N82" s="248"/>
    </row>
    <row r="83" spans="3:14" ht="13.5" hidden="1" customHeight="1" thickTop="1">
      <c r="C83" s="249" t="s">
        <v>131</v>
      </c>
      <c r="D83" s="250"/>
      <c r="E83" s="250"/>
      <c r="F83" s="250"/>
      <c r="G83" s="250"/>
      <c r="H83" s="250"/>
      <c r="I83" s="250"/>
      <c r="J83" s="250"/>
      <c r="K83" s="251"/>
      <c r="L83" s="251"/>
      <c r="M83" s="251"/>
      <c r="N83" s="252"/>
    </row>
    <row r="84" spans="3:14" ht="13.5" hidden="1" customHeight="1">
      <c r="C84" s="253" t="s">
        <v>132</v>
      </c>
      <c r="D84" s="254"/>
      <c r="E84" s="254"/>
      <c r="F84" s="254"/>
      <c r="G84" s="254"/>
      <c r="H84" s="254"/>
      <c r="I84" s="254"/>
      <c r="J84" s="254"/>
      <c r="K84" s="255"/>
      <c r="L84" s="255"/>
      <c r="M84" s="255"/>
      <c r="N84" s="256"/>
    </row>
    <row r="85" spans="3:14" ht="13.5" hidden="1" customHeight="1">
      <c r="C85" s="253" t="s">
        <v>133</v>
      </c>
      <c r="D85" s="254"/>
      <c r="E85" s="254"/>
      <c r="F85" s="254"/>
      <c r="G85" s="254"/>
      <c r="H85" s="254"/>
      <c r="I85" s="254"/>
      <c r="J85" s="254"/>
      <c r="K85" s="257"/>
      <c r="L85" s="257"/>
      <c r="M85" s="257"/>
      <c r="N85" s="258"/>
    </row>
    <row r="86" spans="3:14" ht="13.5" hidden="1" customHeight="1">
      <c r="C86" s="253" t="s">
        <v>134</v>
      </c>
      <c r="D86" s="254"/>
      <c r="E86" s="254"/>
      <c r="F86" s="254"/>
      <c r="G86" s="254"/>
      <c r="H86" s="254"/>
      <c r="I86" s="254"/>
      <c r="J86" s="254"/>
      <c r="K86" s="257"/>
      <c r="L86" s="257"/>
      <c r="M86" s="257"/>
      <c r="N86" s="258"/>
    </row>
    <row r="87" spans="3:14" ht="13.5" hidden="1" customHeight="1">
      <c r="C87" s="253" t="s">
        <v>135</v>
      </c>
      <c r="D87" s="254"/>
      <c r="E87" s="254"/>
      <c r="F87" s="254"/>
      <c r="G87" s="254"/>
      <c r="H87" s="254"/>
      <c r="I87" s="254"/>
      <c r="J87" s="254"/>
      <c r="K87" s="257"/>
      <c r="L87" s="257"/>
      <c r="M87" s="257"/>
      <c r="N87" s="258"/>
    </row>
    <row r="88" spans="3:14" ht="13.5" hidden="1" customHeight="1">
      <c r="C88" s="253" t="s">
        <v>136</v>
      </c>
      <c r="D88" s="254"/>
      <c r="E88" s="254"/>
      <c r="F88" s="254"/>
      <c r="G88" s="254"/>
      <c r="H88" s="254"/>
      <c r="I88" s="254"/>
      <c r="J88" s="254"/>
      <c r="K88" s="255"/>
      <c r="L88" s="255"/>
      <c r="M88" s="255"/>
      <c r="N88" s="256"/>
    </row>
    <row r="89" spans="3:14" ht="13.5" hidden="1" customHeight="1">
      <c r="C89" s="253" t="s">
        <v>137</v>
      </c>
      <c r="D89" s="254"/>
      <c r="E89" s="254"/>
      <c r="F89" s="254"/>
      <c r="G89" s="254"/>
      <c r="H89" s="254"/>
      <c r="I89" s="254"/>
      <c r="J89" s="254"/>
      <c r="K89" s="255"/>
      <c r="L89" s="255"/>
      <c r="M89" s="255"/>
      <c r="N89" s="256"/>
    </row>
    <row r="90" spans="3:14" ht="13.5" hidden="1" customHeight="1">
      <c r="C90" s="253" t="s">
        <v>138</v>
      </c>
      <c r="D90" s="254"/>
      <c r="E90" s="254"/>
      <c r="F90" s="254"/>
      <c r="G90" s="254"/>
      <c r="H90" s="254"/>
      <c r="I90" s="254"/>
      <c r="J90" s="254"/>
      <c r="K90" s="257"/>
      <c r="L90" s="257"/>
      <c r="M90" s="257"/>
      <c r="N90" s="258"/>
    </row>
    <row r="91" spans="3:14" ht="15.75" hidden="1" thickBot="1">
      <c r="C91" s="259" t="s">
        <v>139</v>
      </c>
      <c r="D91" s="260"/>
      <c r="E91" s="260"/>
      <c r="F91" s="260"/>
      <c r="G91" s="260"/>
      <c r="H91" s="260"/>
      <c r="I91" s="260"/>
      <c r="J91" s="260"/>
      <c r="K91" s="261"/>
      <c r="L91" s="261"/>
      <c r="M91" s="261"/>
      <c r="N91" s="262"/>
    </row>
    <row r="92" spans="3:14" ht="3.75" hidden="1" customHeight="1" thickTop="1">
      <c r="C92" s="263"/>
      <c r="D92" s="263"/>
      <c r="E92" s="263"/>
      <c r="F92" s="263"/>
      <c r="G92" s="263"/>
      <c r="H92" s="263"/>
      <c r="I92" s="263"/>
      <c r="J92" s="263"/>
      <c r="K92" s="264"/>
      <c r="L92" s="264"/>
      <c r="M92" s="264"/>
      <c r="N92" s="264"/>
    </row>
    <row r="93" spans="3:14" hidden="1"/>
  </sheetData>
  <mergeCells count="160">
    <mergeCell ref="H78:K78"/>
    <mergeCell ref="L78:M78"/>
    <mergeCell ref="N78:O78"/>
    <mergeCell ref="B80:G80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2:G72"/>
    <mergeCell ref="I72:L72"/>
    <mergeCell ref="C68:G68"/>
    <mergeCell ref="I68:L68"/>
    <mergeCell ref="M68:N68"/>
    <mergeCell ref="P68:Q68"/>
    <mergeCell ref="C69:G69"/>
    <mergeCell ref="I69:L69"/>
    <mergeCell ref="M69:N69"/>
    <mergeCell ref="P69:Q69"/>
    <mergeCell ref="O71:R72"/>
    <mergeCell ref="M72:N72"/>
    <mergeCell ref="C81:J81"/>
    <mergeCell ref="K81:N81"/>
    <mergeCell ref="B73:B75"/>
    <mergeCell ref="C73:G73"/>
    <mergeCell ref="I73:L73"/>
    <mergeCell ref="O73:R73"/>
    <mergeCell ref="M75:N75"/>
    <mergeCell ref="Q75:R75"/>
    <mergeCell ref="Q76:R76"/>
    <mergeCell ref="C77:G77"/>
    <mergeCell ref="L77:M77"/>
    <mergeCell ref="N77:O77"/>
    <mergeCell ref="C78:G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'0503738НП'!TR_30200313183_2367675804</vt:lpstr>
      <vt:lpstr>'0503738НП'!TR_30200313183_2367675805</vt:lpstr>
      <vt:lpstr>'0503738НП'!TR_30200313202</vt:lpstr>
      <vt:lpstr>'0503738НП'!TR_30200313221_2367675806</vt:lpstr>
      <vt:lpstr>'0503738НП'!TR_30200313221_2367675807</vt:lpstr>
      <vt:lpstr>'0503738НП'!TR_30200313240</vt:lpstr>
      <vt:lpstr>'0503738НП'!TR_30200313250_2367675810</vt:lpstr>
      <vt:lpstr>'0503738НП'!TR_30200313250_2367675811</vt:lpstr>
      <vt:lpstr>'0503738НП'!TR_30200313269_2367675808</vt:lpstr>
      <vt:lpstr>'0503738НП'!TR_30200313269_2367675809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2024-03-14T07:41:10Z</dcterms:created>
  <dcterms:modified xsi:type="dcterms:W3CDTF">2024-03-21T13:37:09Z</dcterms:modified>
</cp:coreProperties>
</file>